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4-25 IFEB\3. M8. Gestió Financera (24-25)\3. UF3. FONTS FINANÇ I SELEC D'INV'\NF1. FINANÇ BCARI (24-25)\AE1. A CURT TERMINI (24-25)\"/>
    </mc:Choice>
  </mc:AlternateContent>
  <bookViews>
    <workbookView xWindow="0" yWindow="0" windowWidth="20496" windowHeight="7428"/>
  </bookViews>
  <sheets>
    <sheet name="TRIPS,S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D19" i="1"/>
  <c r="F17" i="1"/>
  <c r="F16" i="1"/>
  <c r="J17" i="1" l="1"/>
  <c r="F18" i="1" l="1"/>
  <c r="K10" i="1"/>
  <c r="I6" i="1"/>
  <c r="H7" i="1"/>
  <c r="H8" i="1"/>
  <c r="H9" i="1"/>
  <c r="F7" i="1"/>
  <c r="F8" i="1" s="1"/>
  <c r="H6" i="1"/>
  <c r="I7" i="1" l="1"/>
  <c r="I10" i="1" s="1"/>
  <c r="J8" i="1"/>
  <c r="H10" i="1"/>
  <c r="I23" i="1" s="1"/>
  <c r="J24" i="1" s="1"/>
  <c r="J25" i="1" s="1"/>
  <c r="F9" i="1"/>
  <c r="J9" i="1" s="1"/>
  <c r="J10" i="1" l="1"/>
  <c r="J18" i="1" s="1"/>
</calcChain>
</file>

<file path=xl/sharedStrings.xml><?xml version="1.0" encoding="utf-8"?>
<sst xmlns="http://schemas.openxmlformats.org/spreadsheetml/2006/main" count="34" uniqueCount="31">
  <si>
    <t>Deutor</t>
  </si>
  <si>
    <t>DATA</t>
  </si>
  <si>
    <t>CONCEPTE</t>
  </si>
  <si>
    <t>IMPORT</t>
  </si>
  <si>
    <t>Creditor</t>
  </si>
  <si>
    <t>SALDO</t>
  </si>
  <si>
    <t>DIES</t>
  </si>
  <si>
    <t>Deutors</t>
  </si>
  <si>
    <t>Creditors</t>
  </si>
  <si>
    <t>Excedits</t>
  </si>
  <si>
    <t>Formalització compte crèdit</t>
  </si>
  <si>
    <t>Transf realitzada</t>
  </si>
  <si>
    <t>Transf al nostre favor</t>
  </si>
  <si>
    <t>Pagament nòmina</t>
  </si>
  <si>
    <t>NÚMEROS COMERCIALS (NC) = saldo x nre dies</t>
  </si>
  <si>
    <t>Interessos deutors</t>
  </si>
  <si>
    <t>Interessos creditors</t>
  </si>
  <si>
    <t>Interessos excedits</t>
  </si>
  <si>
    <t>Comissió per no disponibilitat</t>
  </si>
  <si>
    <t>Interessos</t>
  </si>
  <si>
    <t>Saldo mitjà disposat (SMD) = NCDeutors / nre dies trimestre</t>
  </si>
  <si>
    <t>SMD</t>
  </si>
  <si>
    <t>Saldo mitjà NO disposat</t>
  </si>
  <si>
    <t>Liquidació cte crèdit 1tr (15.03-15.06)</t>
  </si>
  <si>
    <t>Com no disponibilitat</t>
  </si>
  <si>
    <t xml:space="preserve">Ret 19% s/2,13 </t>
  </si>
  <si>
    <t>-81.400 x 10% / 360</t>
  </si>
  <si>
    <t>102.000 x 0,75% / 360</t>
  </si>
  <si>
    <t>12.000 - 884,78</t>
  </si>
  <si>
    <t>11.115,22 x 0,5%</t>
  </si>
  <si>
    <t>-81.400/92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</si>
</sst>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i/>
      <sz val="8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9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1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4" fontId="1" fillId="0" borderId="9" xfId="0" applyNumberFormat="1" applyFont="1" applyBorder="1" applyAlignment="1">
      <alignment vertical="center"/>
    </xf>
    <xf numFmtId="14" fontId="1" fillId="0" borderId="12" xfId="0" applyNumberFormat="1" applyFont="1" applyBorder="1" applyAlignment="1">
      <alignment vertical="center"/>
    </xf>
    <xf numFmtId="14" fontId="1" fillId="0" borderId="10" xfId="0" applyNumberFormat="1" applyFont="1" applyBorder="1" applyAlignment="1">
      <alignment vertical="center"/>
    </xf>
    <xf numFmtId="14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4" fontId="1" fillId="4" borderId="0" xfId="0" applyNumberFormat="1" applyFont="1" applyFill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14" fontId="1" fillId="5" borderId="8" xfId="0" applyNumberFormat="1" applyFont="1" applyFill="1" applyBorder="1" applyAlignment="1">
      <alignment vertical="center"/>
    </xf>
    <xf numFmtId="0" fontId="1" fillId="5" borderId="11" xfId="0" applyFont="1" applyFill="1" applyBorder="1" applyAlignment="1">
      <alignment vertical="center"/>
    </xf>
    <xf numFmtId="4" fontId="1" fillId="5" borderId="13" xfId="0" applyNumberFormat="1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4" fontId="1" fillId="5" borderId="0" xfId="0" applyNumberFormat="1" applyFont="1" applyFill="1" applyAlignment="1">
      <alignment vertical="center"/>
    </xf>
    <xf numFmtId="14" fontId="1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2" fillId="5" borderId="6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4" fontId="1" fillId="5" borderId="6" xfId="0" applyNumberFormat="1" applyFont="1" applyFill="1" applyBorder="1" applyAlignment="1">
      <alignment vertical="center"/>
    </xf>
    <xf numFmtId="14" fontId="2" fillId="5" borderId="0" xfId="0" applyNumberFormat="1" applyFont="1" applyFill="1" applyAlignment="1">
      <alignment vertical="center"/>
    </xf>
    <xf numFmtId="2" fontId="1" fillId="5" borderId="0" xfId="0" applyNumberFormat="1" applyFont="1" applyFill="1" applyAlignment="1">
      <alignment vertical="center"/>
    </xf>
    <xf numFmtId="4" fontId="2" fillId="5" borderId="0" xfId="0" applyNumberFormat="1" applyFont="1" applyFill="1" applyAlignment="1">
      <alignment vertical="center"/>
    </xf>
    <xf numFmtId="4" fontId="1" fillId="5" borderId="9" xfId="0" applyNumberFormat="1" applyFont="1" applyFill="1" applyBorder="1" applyAlignment="1">
      <alignment horizontal="center" vertical="center"/>
    </xf>
    <xf numFmtId="4" fontId="1" fillId="5" borderId="12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vertical="center"/>
    </xf>
    <xf numFmtId="0" fontId="4" fillId="5" borderId="0" xfId="0" applyFont="1" applyFill="1" applyBorder="1" applyAlignment="1">
      <alignment horizontal="center" vertical="center"/>
    </xf>
    <xf numFmtId="4" fontId="2" fillId="5" borderId="0" xfId="0" applyNumberFormat="1" applyFont="1" applyFill="1" applyBorder="1" applyAlignment="1">
      <alignment horizontal="center" vertical="center"/>
    </xf>
    <xf numFmtId="0" fontId="5" fillId="5" borderId="0" xfId="0" quotePrefix="1" applyFont="1" applyFill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7"/>
  <sheetViews>
    <sheetView tabSelected="1" topLeftCell="A13" zoomScale="160" zoomScaleNormal="160" workbookViewId="0">
      <selection activeCell="D16" sqref="D16:E19"/>
    </sheetView>
  </sheetViews>
  <sheetFormatPr defaultColWidth="11.44140625" defaultRowHeight="13.8" x14ac:dyDescent="0.3"/>
  <cols>
    <col min="1" max="1" width="5" style="1" customWidth="1"/>
    <col min="2" max="2" width="11.44140625" style="1"/>
    <col min="3" max="3" width="36" style="1" bestFit="1" customWidth="1"/>
    <col min="4" max="6" width="11.44140625" style="1"/>
    <col min="7" max="7" width="2.5546875" style="1" customWidth="1"/>
    <col min="8" max="8" width="10.33203125" style="1" customWidth="1"/>
    <col min="9" max="11" width="18.6640625" style="1" customWidth="1"/>
    <col min="12" max="16384" width="11.44140625" style="1"/>
  </cols>
  <sheetData>
    <row r="4" spans="2:11" ht="24.9" customHeight="1" x14ac:dyDescent="0.3">
      <c r="B4" s="54" t="s">
        <v>1</v>
      </c>
      <c r="C4" s="56" t="s">
        <v>2</v>
      </c>
      <c r="D4" s="52" t="s">
        <v>3</v>
      </c>
      <c r="E4" s="53"/>
      <c r="F4" s="54" t="s">
        <v>5</v>
      </c>
      <c r="G4" s="23"/>
      <c r="H4" s="58" t="s">
        <v>6</v>
      </c>
      <c r="I4" s="49" t="s">
        <v>14</v>
      </c>
      <c r="J4" s="50"/>
      <c r="K4" s="51"/>
    </row>
    <row r="5" spans="2:11" ht="24.9" customHeight="1" x14ac:dyDescent="0.3">
      <c r="B5" s="55"/>
      <c r="C5" s="57"/>
      <c r="D5" s="2" t="s">
        <v>0</v>
      </c>
      <c r="E5" s="3" t="s">
        <v>4</v>
      </c>
      <c r="F5" s="55"/>
      <c r="G5" s="23"/>
      <c r="H5" s="59"/>
      <c r="I5" s="4" t="s">
        <v>7</v>
      </c>
      <c r="J5" s="6" t="s">
        <v>8</v>
      </c>
      <c r="K5" s="5" t="s">
        <v>9</v>
      </c>
    </row>
    <row r="6" spans="2:11" ht="20.100000000000001" customHeight="1" x14ac:dyDescent="0.3">
      <c r="B6" s="15">
        <v>36965</v>
      </c>
      <c r="C6" s="1" t="s">
        <v>10</v>
      </c>
      <c r="D6" s="8">
        <v>150</v>
      </c>
      <c r="E6" s="8"/>
      <c r="F6" s="7">
        <v>-150</v>
      </c>
      <c r="G6" s="23"/>
      <c r="H6" s="29">
        <f>B7-B6</f>
        <v>17</v>
      </c>
      <c r="I6" s="39">
        <f>F6*H6</f>
        <v>-2550</v>
      </c>
      <c r="J6" s="39"/>
      <c r="K6" s="39"/>
    </row>
    <row r="7" spans="2:11" ht="20.100000000000001" customHeight="1" x14ac:dyDescent="0.3">
      <c r="B7" s="16">
        <v>36982</v>
      </c>
      <c r="C7" s="1" t="s">
        <v>11</v>
      </c>
      <c r="D7" s="9">
        <v>4000</v>
      </c>
      <c r="E7" s="9"/>
      <c r="F7" s="7">
        <f>F6-D7+E7</f>
        <v>-4150</v>
      </c>
      <c r="G7" s="23"/>
      <c r="H7" s="29">
        <f t="shared" ref="H7:H9" si="0">B8-B7</f>
        <v>19</v>
      </c>
      <c r="I7" s="40">
        <f>H7*F7</f>
        <v>-78850</v>
      </c>
      <c r="J7" s="40"/>
      <c r="K7" s="40"/>
    </row>
    <row r="8" spans="2:11" ht="20.100000000000001" customHeight="1" x14ac:dyDescent="0.3">
      <c r="B8" s="16">
        <v>37001</v>
      </c>
      <c r="C8" s="1" t="s">
        <v>12</v>
      </c>
      <c r="D8" s="9"/>
      <c r="E8" s="9">
        <v>7000</v>
      </c>
      <c r="F8" s="7">
        <f t="shared" ref="F8:F9" si="1">F7-D8+E8</f>
        <v>2850</v>
      </c>
      <c r="G8" s="23"/>
      <c r="H8" s="29">
        <f t="shared" si="0"/>
        <v>20</v>
      </c>
      <c r="I8" s="40"/>
      <c r="J8" s="40">
        <f>F8*H8</f>
        <v>57000</v>
      </c>
      <c r="K8" s="40"/>
    </row>
    <row r="9" spans="2:11" ht="20.100000000000001" customHeight="1" x14ac:dyDescent="0.3">
      <c r="B9" s="17">
        <v>37021</v>
      </c>
      <c r="C9" s="1" t="s">
        <v>13</v>
      </c>
      <c r="D9" s="9">
        <v>1600</v>
      </c>
      <c r="E9" s="9"/>
      <c r="F9" s="7">
        <f t="shared" si="1"/>
        <v>1250</v>
      </c>
      <c r="G9" s="23"/>
      <c r="H9" s="29">
        <f t="shared" si="0"/>
        <v>36</v>
      </c>
      <c r="I9" s="40"/>
      <c r="J9" s="40">
        <f>F9*H9</f>
        <v>45000</v>
      </c>
      <c r="K9" s="40"/>
    </row>
    <row r="10" spans="2:11" ht="20.100000000000001" customHeight="1" x14ac:dyDescent="0.3">
      <c r="B10" s="12">
        <v>37057</v>
      </c>
      <c r="C10" s="14"/>
      <c r="D10" s="11"/>
      <c r="E10" s="11"/>
      <c r="F10" s="10"/>
      <c r="G10" s="24"/>
      <c r="H10" s="41">
        <f>SUM(H6:H9)</f>
        <v>92</v>
      </c>
      <c r="I10" s="42">
        <f>SUM(I6:I9)</f>
        <v>-81400</v>
      </c>
      <c r="J10" s="42">
        <f t="shared" ref="J10:K10" si="2">SUM(J6:J9)</f>
        <v>102000</v>
      </c>
      <c r="K10" s="42">
        <f t="shared" si="2"/>
        <v>0</v>
      </c>
    </row>
    <row r="11" spans="2:11" ht="20.100000000000001" customHeight="1" x14ac:dyDescent="0.3">
      <c r="B11" s="43"/>
      <c r="C11" s="13"/>
      <c r="D11" s="44"/>
      <c r="E11" s="44"/>
      <c r="F11" s="45"/>
      <c r="G11" s="21"/>
      <c r="H11" s="46"/>
      <c r="I11" s="47"/>
      <c r="J11" s="47"/>
      <c r="K11" s="47"/>
    </row>
    <row r="12" spans="2:11" ht="20.100000000000001" customHeight="1" x14ac:dyDescent="0.3">
      <c r="B12" s="43"/>
      <c r="C12" s="13"/>
      <c r="D12" s="44"/>
      <c r="E12" s="44"/>
      <c r="F12" s="45"/>
      <c r="G12" s="21"/>
      <c r="H12" s="46"/>
      <c r="I12" s="47"/>
      <c r="J12" s="47"/>
      <c r="K12" s="47"/>
    </row>
    <row r="13" spans="2:11" ht="10.5" customHeight="1" x14ac:dyDescent="0.3">
      <c r="B13" s="18"/>
      <c r="C13" s="19"/>
      <c r="D13" s="20"/>
      <c r="E13" s="20"/>
      <c r="F13" s="20"/>
      <c r="G13" s="21"/>
      <c r="H13" s="22"/>
      <c r="I13" s="20"/>
      <c r="J13" s="20"/>
      <c r="K13" s="20"/>
    </row>
    <row r="14" spans="2:11" ht="10.5" customHeight="1" x14ac:dyDescent="0.3">
      <c r="B14" s="18"/>
      <c r="C14" s="19"/>
      <c r="D14" s="20"/>
      <c r="E14" s="20"/>
      <c r="F14" s="20"/>
      <c r="G14" s="23"/>
      <c r="H14" s="22"/>
      <c r="I14" s="20"/>
      <c r="J14" s="20"/>
      <c r="K14" s="20"/>
    </row>
    <row r="15" spans="2:11" ht="20.100000000000001" customHeight="1" x14ac:dyDescent="0.3">
      <c r="B15" s="25">
        <v>37057</v>
      </c>
      <c r="C15" s="26" t="s">
        <v>23</v>
      </c>
      <c r="D15" s="26"/>
      <c r="E15" s="26"/>
      <c r="F15" s="27">
        <v>1250</v>
      </c>
      <c r="G15" s="28"/>
      <c r="H15" s="29"/>
      <c r="I15" s="30"/>
      <c r="J15" s="30"/>
      <c r="K15" s="30"/>
    </row>
    <row r="16" spans="2:11" ht="18" customHeight="1" x14ac:dyDescent="0.3">
      <c r="B16" s="31">
        <v>37057</v>
      </c>
      <c r="C16" s="32" t="s">
        <v>24</v>
      </c>
      <c r="D16" s="32">
        <v>-55.58</v>
      </c>
      <c r="E16" s="32"/>
      <c r="F16" s="30">
        <f>F15+D16</f>
        <v>1194.42</v>
      </c>
      <c r="G16" s="28"/>
      <c r="H16" s="33" t="s">
        <v>19</v>
      </c>
      <c r="I16" s="34"/>
      <c r="J16" s="35"/>
      <c r="K16" s="35"/>
    </row>
    <row r="17" spans="2:12" ht="18" customHeight="1" x14ac:dyDescent="0.3">
      <c r="B17" s="31">
        <v>37057</v>
      </c>
      <c r="C17" s="32" t="s">
        <v>15</v>
      </c>
      <c r="D17" s="32">
        <v>-22.61</v>
      </c>
      <c r="E17" s="32"/>
      <c r="F17" s="30">
        <f>F16+D17</f>
        <v>1171.8100000000002</v>
      </c>
      <c r="G17" s="28"/>
      <c r="H17" s="28" t="s">
        <v>15</v>
      </c>
      <c r="I17" s="30"/>
      <c r="J17" s="30">
        <f>I10*0.1/360</f>
        <v>-22.611111111111111</v>
      </c>
      <c r="K17" s="48" t="s">
        <v>26</v>
      </c>
    </row>
    <row r="18" spans="2:12" ht="18" customHeight="1" x14ac:dyDescent="0.3">
      <c r="B18" s="31">
        <v>37057</v>
      </c>
      <c r="C18" s="32" t="s">
        <v>16</v>
      </c>
      <c r="D18" s="32"/>
      <c r="E18" s="32">
        <v>2.13</v>
      </c>
      <c r="F18" s="30">
        <f t="shared" ref="F17:F19" si="3">F17-D18+E18</f>
        <v>1173.9400000000003</v>
      </c>
      <c r="G18" s="32"/>
      <c r="H18" s="28" t="s">
        <v>16</v>
      </c>
      <c r="I18" s="32"/>
      <c r="J18" s="30">
        <f>J10*0.0075/360</f>
        <v>2.125</v>
      </c>
      <c r="K18" s="48" t="s">
        <v>27</v>
      </c>
    </row>
    <row r="19" spans="2:12" ht="18" customHeight="1" x14ac:dyDescent="0.3">
      <c r="B19" s="36">
        <v>37057</v>
      </c>
      <c r="C19" s="32" t="s">
        <v>25</v>
      </c>
      <c r="D19" s="37">
        <f>-2.13*0.19</f>
        <v>-0.4047</v>
      </c>
      <c r="E19" s="32"/>
      <c r="F19" s="38">
        <f>F18+D19</f>
        <v>1173.5353000000002</v>
      </c>
      <c r="G19" s="32"/>
      <c r="H19" s="32" t="s">
        <v>17</v>
      </c>
      <c r="I19" s="32"/>
      <c r="J19" s="30">
        <v>0</v>
      </c>
      <c r="K19" s="32"/>
    </row>
    <row r="20" spans="2:12" ht="18" customHeight="1" x14ac:dyDescent="0.3">
      <c r="B20" s="31"/>
      <c r="C20" s="32"/>
      <c r="D20" s="32"/>
      <c r="E20" s="32"/>
      <c r="F20" s="32"/>
      <c r="G20" s="32"/>
      <c r="H20" s="32"/>
      <c r="I20" s="32"/>
      <c r="J20" s="32"/>
      <c r="K20" s="32"/>
    </row>
    <row r="21" spans="2:12" ht="18" customHeight="1" x14ac:dyDescent="0.3">
      <c r="B21" s="31"/>
      <c r="C21" s="32"/>
      <c r="D21" s="32"/>
      <c r="E21" s="32"/>
      <c r="F21" s="32"/>
      <c r="G21" s="32"/>
      <c r="H21" s="33" t="s">
        <v>18</v>
      </c>
      <c r="I21" s="33"/>
      <c r="J21" s="33"/>
      <c r="K21" s="33"/>
    </row>
    <row r="22" spans="2:12" ht="18" customHeight="1" x14ac:dyDescent="0.3">
      <c r="B22" s="32"/>
      <c r="C22" s="32"/>
      <c r="D22" s="32"/>
      <c r="E22" s="32"/>
      <c r="F22" s="32"/>
      <c r="G22" s="32"/>
      <c r="H22" s="32" t="s">
        <v>20</v>
      </c>
      <c r="I22" s="32"/>
      <c r="J22" s="32"/>
      <c r="K22" s="32"/>
    </row>
    <row r="23" spans="2:12" ht="18" customHeight="1" x14ac:dyDescent="0.3">
      <c r="B23" s="32"/>
      <c r="C23" s="32"/>
      <c r="D23" s="32"/>
      <c r="E23" s="32"/>
      <c r="F23" s="32"/>
      <c r="G23" s="32"/>
      <c r="H23" s="32" t="s">
        <v>21</v>
      </c>
      <c r="I23" s="37">
        <f>I10/H10</f>
        <v>-884.78260869565213</v>
      </c>
      <c r="J23" s="32"/>
      <c r="K23" s="32"/>
      <c r="L23" s="60" t="s">
        <v>30</v>
      </c>
    </row>
    <row r="24" spans="2:12" ht="18" customHeight="1" x14ac:dyDescent="0.3">
      <c r="B24" s="32"/>
      <c r="C24" s="32"/>
      <c r="D24" s="32"/>
      <c r="E24" s="32"/>
      <c r="F24" s="32"/>
      <c r="G24" s="32"/>
      <c r="H24" s="32" t="s">
        <v>22</v>
      </c>
      <c r="I24" s="32"/>
      <c r="J24" s="30">
        <f xml:space="preserve"> 12000+I23</f>
        <v>11115.217391304348</v>
      </c>
      <c r="K24" s="48" t="s">
        <v>28</v>
      </c>
    </row>
    <row r="25" spans="2:12" ht="18" customHeight="1" x14ac:dyDescent="0.3">
      <c r="B25" s="32"/>
      <c r="C25" s="32"/>
      <c r="D25" s="32"/>
      <c r="E25" s="32"/>
      <c r="F25" s="32"/>
      <c r="G25" s="32"/>
      <c r="H25" s="32" t="s">
        <v>18</v>
      </c>
      <c r="I25" s="32"/>
      <c r="J25" s="37">
        <f>J24*0.005</f>
        <v>55.576086956521742</v>
      </c>
      <c r="K25" s="48" t="s">
        <v>29</v>
      </c>
    </row>
    <row r="26" spans="2:12" ht="18" customHeight="1" x14ac:dyDescent="0.3"/>
    <row r="27" spans="2:12" ht="18" customHeight="1" x14ac:dyDescent="0.3"/>
  </sheetData>
  <mergeCells count="6">
    <mergeCell ref="I4:K4"/>
    <mergeCell ref="D4:E4"/>
    <mergeCell ref="B4:B5"/>
    <mergeCell ref="C4:C5"/>
    <mergeCell ref="F4:F5"/>
    <mergeCell ref="H4:H5"/>
  </mergeCells>
  <pageMargins left="0.7" right="0.7" top="0.75" bottom="0.75" header="0.3" footer="0.3"/>
  <pageSetup paperSize="9" orientation="portrait" r:id="rId1"/>
  <ignoredErrors>
    <ignoredError sqref="F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TRIPS,SL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Pe</dc:creator>
  <cp:lastModifiedBy>Prof</cp:lastModifiedBy>
  <dcterms:created xsi:type="dcterms:W3CDTF">2024-11-28T10:40:23Z</dcterms:created>
  <dcterms:modified xsi:type="dcterms:W3CDTF">2024-11-29T16:38:24Z</dcterms:modified>
</cp:coreProperties>
</file>